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e_000\Desktop\PROJEKT SZCZUTOWO\SZCZUTOWO - PRZETARG\(SZ) Przedmiar robót i KO\"/>
    </mc:Choice>
  </mc:AlternateContent>
  <xr:revisionPtr revIDLastSave="0" documentId="13_ncr:1_{4E53EB9C-6758-4FCB-9923-E5718DB090F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O - dr. Nr 0011" sheetId="2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24" l="1"/>
  <c r="G39" i="24"/>
  <c r="G36" i="24"/>
  <c r="G35" i="24"/>
  <c r="G34" i="24"/>
  <c r="G33" i="24"/>
  <c r="G32" i="24"/>
  <c r="G31" i="24"/>
  <c r="G30" i="24"/>
  <c r="G27" i="24"/>
  <c r="G28" i="24" s="1"/>
  <c r="G24" i="24"/>
  <c r="G23" i="24"/>
  <c r="G20" i="24"/>
  <c r="G19" i="24"/>
  <c r="G18" i="24"/>
  <c r="G15" i="24"/>
  <c r="G14" i="24"/>
  <c r="G13" i="24"/>
  <c r="G12" i="24"/>
  <c r="G11" i="24"/>
  <c r="G41" i="24" l="1"/>
  <c r="G21" i="24"/>
  <c r="G37" i="24"/>
  <c r="G25" i="24"/>
  <c r="G16" i="24"/>
  <c r="G42" i="24" l="1"/>
  <c r="G43" i="24" s="1"/>
  <c r="G44" i="24" s="1"/>
</calcChain>
</file>

<file path=xl/sharedStrings.xml><?xml version="1.0" encoding="utf-8"?>
<sst xmlns="http://schemas.openxmlformats.org/spreadsheetml/2006/main" count="121" uniqueCount="87">
  <si>
    <t>Poz.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</si>
  <si>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</si>
  <si>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</si>
  <si>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</si>
  <si>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</si>
  <si>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</si>
  <si>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</si>
  <si>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</si>
  <si>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</si>
  <si>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</si>
  <si>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</si>
  <si>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Jedn. miary</t>
  </si>
  <si>
    <t>m²</t>
  </si>
  <si>
    <t>m</t>
  </si>
  <si>
    <t>Profilowanie poboczy gruntowych</t>
  </si>
  <si>
    <t>NADLEŚNICTWO PŁOCK</t>
  </si>
  <si>
    <t>Mechaniczne oczyszczenie rowów z namułu o grub. do 10 cm z wyprofilowaniem skarp rowu z wywozem namułów na odległość do 10 km.</t>
  </si>
  <si>
    <t>Mechaniczne oczyszczenie rowów z namułu o grub. do 20 cm z wyprofilowaniem skarp rowu z wywozem namułów na odległość do 10 km.</t>
  </si>
  <si>
    <t>Mechaniczne oczyszczenie rowów z namułu o grub. do 30 cm z wyprofilowaniem skarp rowu z wywozem namułów na odległość do 10 km.</t>
  </si>
  <si>
    <t>Mechaniczne oczyszczenie odstojników i odpływów z namułu o grub. do 50 cm z wyprofilowaniem skarp z wywozem namułów na odległość do 10 km</t>
  </si>
  <si>
    <t>Profilowanie nawierzchni tłuczniowej z wbudowaniem warstwy warstwy wyrównawczej istniejącej nawierzchni.  Mieszanka kruszywa łamanego twardego 0/25  - średnia grubość wyrównania po zagęszczeniu 5 cm.</t>
  </si>
  <si>
    <t>Mechaniczna rozbiórka warstw konstrukcyjnych nawierzchni z kruszyw koparką podsiębierną z odwiezieniem na odkład na odległość do 0,5 km</t>
  </si>
  <si>
    <t>Usunięcie gruntów nienośnych; grunt kat. III-IV.  Wykop koparką podsiębierną z wywozem na odległość do 10 km</t>
  </si>
  <si>
    <t>11.</t>
  </si>
  <si>
    <t>12.</t>
  </si>
  <si>
    <t>Wbudowanie warstwy wyrównawczo-wzmacniającej istniejącej nawierzchni.  Mieszanka kruszywa łamanego twardego 0/31,5  - średnia grubość warstwy po zagęszczeniu 10 cm.</t>
  </si>
  <si>
    <t>Wbudowanie warstwy podbudowy zasadniczej z mieszanki kruszywa łamanego twardego 31,5/63  - grubość warstwy po zagęszczeniu 25 cm.</t>
  </si>
  <si>
    <t>13.</t>
  </si>
  <si>
    <t>14.</t>
  </si>
  <si>
    <t>15.</t>
  </si>
  <si>
    <t>16.</t>
  </si>
  <si>
    <t>Formowanie poboczy utwardzonych z nieszanki kruszyw z odzysku /materiał Inwestora/ z zagęszczeniem.</t>
  </si>
  <si>
    <r>
      <t xml:space="preserve">Remont przepustu. Wymiana zdegradowanej ławy żwirowej pod przewodem rurowym PEHD </t>
    </r>
    <r>
      <rPr>
        <sz val="9"/>
        <color theme="1"/>
        <rFont val="Calibri"/>
        <family val="2"/>
        <charset val="238"/>
      </rPr>
      <t>ø</t>
    </r>
    <r>
      <rPr>
        <sz val="9"/>
        <color theme="1"/>
        <rFont val="Czcionka tekstu podstawowego"/>
        <charset val="238"/>
      </rPr>
      <t xml:space="preserve">500 SN8 i obsypki z pospółki. </t>
    </r>
  </si>
  <si>
    <t>17.</t>
  </si>
  <si>
    <t>Podstawa wyceny</t>
  </si>
  <si>
    <t>Opis planowanych do wykonania robót</t>
  </si>
  <si>
    <t xml:space="preserve">Ilość jednostek </t>
  </si>
  <si>
    <t>Cena jedn.</t>
  </si>
  <si>
    <t>Wartość planowanych robót netto</t>
  </si>
  <si>
    <t>PLN/J.m.</t>
  </si>
  <si>
    <t>PLN</t>
  </si>
  <si>
    <t>45111200-0</t>
  </si>
  <si>
    <t>Roboty przygotowawcze</t>
  </si>
  <si>
    <t>szt.</t>
  </si>
  <si>
    <r>
      <t>m</t>
    </r>
    <r>
      <rPr>
        <sz val="11"/>
        <color theme="1"/>
        <rFont val="Arial"/>
        <family val="2"/>
        <charset val="238"/>
      </rPr>
      <t>³</t>
    </r>
  </si>
  <si>
    <t>D-01.02.04</t>
  </si>
  <si>
    <t>Razem Dział 1 -  Roboty przygotowawcze:</t>
  </si>
  <si>
    <t>Roboty ziemne</t>
  </si>
  <si>
    <t>D-02.01.01</t>
  </si>
  <si>
    <r>
      <t>m</t>
    </r>
    <r>
      <rPr>
        <sz val="11"/>
        <color theme="1"/>
        <rFont val="Calibri"/>
        <family val="2"/>
        <charset val="238"/>
      </rPr>
      <t>³</t>
    </r>
  </si>
  <si>
    <t>D-02.03.01</t>
  </si>
  <si>
    <t>Razem Dział 2 -  Roboty ziemne:</t>
  </si>
  <si>
    <t>45232452-0</t>
  </si>
  <si>
    <t>45233220-7</t>
  </si>
  <si>
    <t>Podbudowa</t>
  </si>
  <si>
    <t>18.</t>
  </si>
  <si>
    <t>19.</t>
  </si>
  <si>
    <t>20.</t>
  </si>
  <si>
    <t>Razem Dział 4 - Podbudowa:</t>
  </si>
  <si>
    <t>Roboty nawierzchniowe</t>
  </si>
  <si>
    <t>D-05.02.01</t>
  </si>
  <si>
    <t>Razem Dział 5 - Roboty nawierzchniowe:</t>
  </si>
  <si>
    <t>45233200-1</t>
  </si>
  <si>
    <t>Roboty wykończeniowe i towarzyszące</t>
  </si>
  <si>
    <t>D-10.00.00</t>
  </si>
  <si>
    <t>Razem Dział 6 - Roboty wykończeniowe i towarzyszące:</t>
  </si>
  <si>
    <t>Wartość robót netto:</t>
  </si>
  <si>
    <t>Podatek VAT = 23%:</t>
  </si>
  <si>
    <t>Wartość robót brutto:</t>
  </si>
  <si>
    <t>Wbudowanie warstwy wyrównawczo-wzmacniającej istniejącej nawierzchni.  Mieszanka kruszywa łamanego twardego 0/31,5  - średnia grubość warstwy po zagęszczeniu 20 cm.</t>
  </si>
  <si>
    <t>Roboty odwodnieniowe</t>
  </si>
  <si>
    <t>Zagęszczanie korony walcem ogumionym</t>
  </si>
  <si>
    <t>Wbudowanie warstwy wyrównawczo-wzmacniającej istniejącej nawierzchni.  Mieszanka kruszywa łamanego twardego 0/31,5  - średnia grubość warstwy po zagęszczeniu 15 cm.</t>
  </si>
  <si>
    <t>Razem Dział 2 -  Roboty odwodnieniowe:</t>
  </si>
  <si>
    <t>CAŁOŚĆ ROBÓT</t>
  </si>
  <si>
    <r>
      <t>m</t>
    </r>
    <r>
      <rPr>
        <sz val="10"/>
        <color theme="1"/>
        <rFont val="Calibri"/>
        <family val="2"/>
        <charset val="238"/>
      </rPr>
      <t>³</t>
    </r>
  </si>
  <si>
    <r>
      <t xml:space="preserve">Wykonanie nasypu wyrównawczego z dowiezionej pospółki o uziarnieniu 0/31,5 i współczynniku filtracji k10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Czcionka tekstu podstawowego"/>
        <charset val="238"/>
      </rPr>
      <t xml:space="preserve"> 0,0093 cm/s</t>
    </r>
  </si>
  <si>
    <t>LEŚNICTWO SZCZUTOWO</t>
  </si>
  <si>
    <t>Remont dojazdu pożarowego nr 8 - droga Nr 06-12-0011</t>
  </si>
  <si>
    <r>
      <t>Ułożenie geowłókniny separacyjnej o masie powierzchniowej &gt; 400 g/m</t>
    </r>
    <r>
      <rPr>
        <sz val="10"/>
        <color theme="1"/>
        <rFont val="Arial"/>
        <family val="2"/>
        <charset val="238"/>
      </rPr>
      <t>² na gruncie rodzimym lub istniejącej nawierzchni</t>
    </r>
  </si>
  <si>
    <r>
      <t xml:space="preserve">Remont przepustu. Wymiana zdegradowanej ławy żwirowej pod przewodem rurowym PEHD </t>
    </r>
    <r>
      <rPr>
        <sz val="9"/>
        <color theme="1"/>
        <rFont val="Calibri"/>
        <family val="2"/>
        <charset val="238"/>
      </rPr>
      <t>ø</t>
    </r>
    <r>
      <rPr>
        <sz val="9"/>
        <color theme="1"/>
        <rFont val="Czcionka tekstu podstawowego"/>
        <charset val="238"/>
      </rPr>
      <t xml:space="preserve">600 SN8 i obsypki z pospółki. </t>
    </r>
  </si>
  <si>
    <r>
      <t>Profilowanie nawierzchni tłuczniowej równiarką z uzupełnieniem ubytków mieszanką kruszywa łamanego twardego 0/25  (średnio 20 kg/m</t>
    </r>
    <r>
      <rPr>
        <sz val="9"/>
        <color theme="1"/>
        <rFont val="Arial"/>
        <family val="2"/>
        <charset val="238"/>
      </rPr>
      <t>²</t>
    </r>
    <r>
      <rPr>
        <sz val="9"/>
        <color theme="1"/>
        <rFont val="Czcionka tekstu podstawowego"/>
        <charset val="238"/>
      </rPr>
      <t>).</t>
    </r>
  </si>
  <si>
    <t>Wbudowanie warstwy nawierzchniowej z nieszanki kruszywa łamanego twardego 0/31,5  - grubość warstwy po zagęszczeniu 15 cm.</t>
  </si>
  <si>
    <t>D-01.02.01.B</t>
  </si>
  <si>
    <t>D-03.01.05.A</t>
  </si>
  <si>
    <t>D-04.04.02</t>
  </si>
  <si>
    <t>KOSZTORYS 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</si>
</sst>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(&quot;$&quot;* #,##0.00_);_(&quot;$&quot;* \(#,##0.00\);_(&quot;$&quot;* &quot;-&quot;??_);_(@_)"/>
  </numFmts>
  <fonts count="21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9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Czcionka tekstu podstawowego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name val="Czcionka tekstu podstawowego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name val="Czcionka tekstu podstawowego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/>
    <xf numFmtId="0" fontId="3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2" fontId="13" fillId="0" borderId="7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2" fontId="16" fillId="0" borderId="7" xfId="0" applyNumberFormat="1" applyFont="1" applyBorder="1" applyAlignment="1">
      <alignment horizontal="center" vertical="center"/>
    </xf>
    <xf numFmtId="2" fontId="13" fillId="0" borderId="25" xfId="0" applyNumberFormat="1" applyFont="1" applyBorder="1" applyAlignment="1">
      <alignment horizontal="center" vertical="center"/>
    </xf>
    <xf numFmtId="2" fontId="16" fillId="0" borderId="14" xfId="0" applyNumberFormat="1" applyFont="1" applyBorder="1" applyAlignment="1">
      <alignment horizontal="center" vertical="center"/>
    </xf>
    <xf numFmtId="2" fontId="13" fillId="0" borderId="1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43" fontId="5" fillId="0" borderId="0" xfId="3" applyFont="1" applyFill="1" applyBorder="1"/>
    <xf numFmtId="0" fontId="1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21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/>
    </xf>
    <xf numFmtId="43" fontId="12" fillId="0" borderId="18" xfId="3" applyFont="1" applyFill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43" fontId="3" fillId="0" borderId="23" xfId="3" applyFont="1" applyFill="1" applyBorder="1" applyAlignment="1">
      <alignment horizontal="center"/>
    </xf>
    <xf numFmtId="0" fontId="3" fillId="0" borderId="21" xfId="0" applyFont="1" applyBorder="1" applyAlignment="1">
      <alignment vertical="center"/>
    </xf>
    <xf numFmtId="43" fontId="19" fillId="0" borderId="23" xfId="3" applyFont="1" applyFill="1" applyBorder="1" applyAlignment="1">
      <alignment horizontal="center"/>
    </xf>
    <xf numFmtId="0" fontId="12" fillId="0" borderId="12" xfId="0" applyFont="1" applyBorder="1" applyAlignment="1">
      <alignment horizontal="center"/>
    </xf>
    <xf numFmtId="43" fontId="3" fillId="0" borderId="15" xfId="3" applyFont="1" applyFill="1" applyBorder="1"/>
    <xf numFmtId="43" fontId="3" fillId="0" borderId="26" xfId="3" applyFont="1" applyFill="1" applyBorder="1"/>
    <xf numFmtId="2" fontId="2" fillId="0" borderId="7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43" fontId="12" fillId="0" borderId="28" xfId="3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1" fillId="0" borderId="8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0" fontId="11" fillId="0" borderId="21" xfId="0" applyFont="1" applyBorder="1" applyAlignment="1">
      <alignment horizontal="right"/>
    </xf>
    <xf numFmtId="0" fontId="11" fillId="0" borderId="22" xfId="0" applyFont="1" applyBorder="1" applyAlignment="1">
      <alignment horizontal="right"/>
    </xf>
  </cellXfs>
  <cellStyles count="4">
    <cellStyle name="Dziesiętny" xfId="3" builtinId="3"/>
    <cellStyle name="Normalny" xfId="0" builtinId="0"/>
    <cellStyle name="Normalny 2" xfId="1" xr:uid="{EB41089F-7FC7-4002-9465-651FC7C93B70}"/>
    <cellStyle name="Walutowy 2" xfId="2" xr:uid="{0D273951-7E50-4E40-BEF7-8B08FE310FC5}"/>
  </cellStyles>
  <dxfs count="2">
    <dxf>
      <fill>
        <patternFill>
          <bgColor theme="0" tint="-4.9989318521683403E-2"/>
        </patternFill>
      </fill>
    </dxf>
    <dxf>
      <font>
        <color theme="0"/>
      </font>
      <fill>
        <patternFill>
          <bgColor rgb="FF339966"/>
        </patternFill>
      </fill>
    </dxf>
  </dxfs>
  <tableStyles count="1" defaultTableStyle="TableStyleMedium2" defaultPivotStyle="PivotStyleLight16">
    <tableStyle name="Niestandardowy styl tabeli" pivot="0" count="2" xr9:uid="{DB291215-0F4E-4B7E-9EE6-7A48B62C4328}">
      <tableStyleElement type="headerRow" dxfId="1"/>
      <tableStyleElement type="firstRowStripe" dxfId="0"/>
    </tableStyle>
  </tableStyles>
  <colors>
    <mruColors>
      <color rgb="FF99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5B20D-E055-42A7-B494-06E56667FCC6}">
  <sheetPr>
    <pageSetUpPr fitToPage="1"/>
  </sheetPr>
  <dimension ref="A1:G45"/>
  <sheetViews>
    <sheetView tabSelected="1" topLeftCell="A31" workbookViewId="0">
      <selection activeCell="K10" sqref="K10"/>
    </sheetView>
  </sheetViews>
  <sheetFormatPr defaultRowHeight="14.25"/>
  <cols>
    <col min="1" max="1" width="4.5" customWidth="1"/>
    <col min="2" max="2" width="10.625" customWidth="1"/>
    <col min="3" max="3" width="61.25" customWidth="1"/>
    <col min="4" max="4" width="6.375" customWidth="1"/>
    <col min="5" max="5" width="8.5" customWidth="1"/>
    <col min="6" max="6" width="9.625" customWidth="1"/>
    <col min="7" max="7" width="12" customWidth="1"/>
  </cols>
  <sheetData>
    <row r="1" spans="1:7" ht="18">
      <c r="A1" s="53" t="s">
        <v>15</v>
      </c>
      <c r="B1" s="53"/>
      <c r="C1" s="53"/>
      <c r="D1" s="53"/>
      <c r="E1" s="53"/>
      <c r="F1" s="53"/>
      <c r="G1" s="2"/>
    </row>
    <row r="2" spans="1:7" ht="18">
      <c r="A2" s="53" t="s">
        <v>77</v>
      </c>
      <c r="B2" s="53"/>
      <c r="C2" s="53"/>
      <c r="D2" s="53"/>
      <c r="E2" s="53"/>
      <c r="F2" s="53"/>
      <c r="G2" s="2"/>
    </row>
    <row r="3" spans="1:7" ht="18">
      <c r="A3" s="54" t="s">
        <v>78</v>
      </c>
      <c r="B3" s="54"/>
      <c r="C3" s="54"/>
      <c r="D3" s="54"/>
      <c r="E3" s="54"/>
      <c r="F3" s="54"/>
      <c r="G3" s="54"/>
    </row>
    <row r="4" spans="1:7" ht="18">
      <c r="A4" s="53" t="s">
        <v>86</v>
      </c>
      <c r="B4" s="53"/>
      <c r="C4" s="53"/>
      <c r="D4" s="53"/>
      <c r="E4" s="53"/>
      <c r="F4" s="53"/>
      <c r="G4" s="1"/>
    </row>
    <row r="5" spans="1:7" ht="16.5" thickBot="1">
      <c r="A5" s="3"/>
      <c r="B5" s="3"/>
      <c r="C5" s="3"/>
      <c r="D5" s="3"/>
      <c r="E5" s="3"/>
      <c r="F5" s="3"/>
      <c r="G5" s="1"/>
    </row>
    <row r="6" spans="1:7" ht="15">
      <c r="A6" s="55" t="s">
        <v>0</v>
      </c>
      <c r="B6" s="57" t="s">
        <v>34</v>
      </c>
      <c r="C6" s="57" t="s">
        <v>35</v>
      </c>
      <c r="D6" s="57" t="s">
        <v>11</v>
      </c>
      <c r="E6" s="59" t="s">
        <v>37</v>
      </c>
      <c r="F6" s="61" t="s">
        <v>74</v>
      </c>
      <c r="G6" s="62"/>
    </row>
    <row r="7" spans="1:7" ht="38.25">
      <c r="A7" s="56"/>
      <c r="B7" s="58"/>
      <c r="C7" s="58"/>
      <c r="D7" s="58"/>
      <c r="E7" s="60"/>
      <c r="F7" s="29" t="s">
        <v>36</v>
      </c>
      <c r="G7" s="50" t="s">
        <v>38</v>
      </c>
    </row>
    <row r="8" spans="1:7">
      <c r="A8" s="56"/>
      <c r="B8" s="58"/>
      <c r="C8" s="58"/>
      <c r="D8" s="58"/>
      <c r="E8" s="4" t="s">
        <v>39</v>
      </c>
      <c r="F8" s="30"/>
      <c r="G8" s="5" t="s">
        <v>40</v>
      </c>
    </row>
    <row r="9" spans="1:7" ht="15" thickBot="1">
      <c r="A9" s="6">
        <v>1</v>
      </c>
      <c r="B9" s="25">
        <v>2</v>
      </c>
      <c r="C9" s="7">
        <v>3</v>
      </c>
      <c r="D9" s="7">
        <v>4</v>
      </c>
      <c r="E9" s="8">
        <v>5</v>
      </c>
      <c r="F9" s="31">
        <v>6</v>
      </c>
      <c r="G9" s="9">
        <v>7</v>
      </c>
    </row>
    <row r="10" spans="1:7" ht="15">
      <c r="A10" s="10" t="s">
        <v>1</v>
      </c>
      <c r="B10" s="14" t="s">
        <v>41</v>
      </c>
      <c r="C10" s="65" t="s">
        <v>42</v>
      </c>
      <c r="D10" s="65"/>
      <c r="E10" s="66"/>
      <c r="F10" s="61"/>
      <c r="G10" s="62"/>
    </row>
    <row r="11" spans="1:7" ht="24">
      <c r="A11" s="47" t="s">
        <v>1</v>
      </c>
      <c r="B11" s="51" t="s">
        <v>83</v>
      </c>
      <c r="C11" s="15" t="s">
        <v>16</v>
      </c>
      <c r="D11" s="49" t="s">
        <v>13</v>
      </c>
      <c r="E11" s="13"/>
      <c r="F11" s="35">
        <v>1907</v>
      </c>
      <c r="G11" s="36">
        <f t="shared" ref="G11:G15" si="0">E11*F11</f>
        <v>0</v>
      </c>
    </row>
    <row r="12" spans="1:7" ht="24">
      <c r="A12" s="47" t="s">
        <v>2</v>
      </c>
      <c r="B12" s="51" t="s">
        <v>83</v>
      </c>
      <c r="C12" s="15" t="s">
        <v>17</v>
      </c>
      <c r="D12" s="49" t="s">
        <v>13</v>
      </c>
      <c r="E12" s="13"/>
      <c r="F12" s="35">
        <v>2201</v>
      </c>
      <c r="G12" s="36">
        <f t="shared" si="0"/>
        <v>0</v>
      </c>
    </row>
    <row r="13" spans="1:7" ht="24">
      <c r="A13" s="47" t="s">
        <v>3</v>
      </c>
      <c r="B13" s="51" t="s">
        <v>83</v>
      </c>
      <c r="C13" s="15" t="s">
        <v>18</v>
      </c>
      <c r="D13" s="49" t="s">
        <v>13</v>
      </c>
      <c r="E13" s="13"/>
      <c r="F13" s="35">
        <v>275</v>
      </c>
      <c r="G13" s="36">
        <f t="shared" si="0"/>
        <v>0</v>
      </c>
    </row>
    <row r="14" spans="1:7" ht="24">
      <c r="A14" s="47" t="s">
        <v>4</v>
      </c>
      <c r="B14" s="51" t="s">
        <v>83</v>
      </c>
      <c r="C14" s="24" t="s">
        <v>19</v>
      </c>
      <c r="D14" s="49" t="s">
        <v>49</v>
      </c>
      <c r="E14" s="13"/>
      <c r="F14" s="35">
        <v>68.099999999999994</v>
      </c>
      <c r="G14" s="36">
        <f t="shared" si="0"/>
        <v>0</v>
      </c>
    </row>
    <row r="15" spans="1:7" ht="24.75" thickBot="1">
      <c r="A15" s="47" t="s">
        <v>5</v>
      </c>
      <c r="B15" s="48" t="s">
        <v>45</v>
      </c>
      <c r="C15" s="12" t="s">
        <v>21</v>
      </c>
      <c r="D15" s="23" t="s">
        <v>44</v>
      </c>
      <c r="E15" s="20"/>
      <c r="F15" s="35">
        <v>141.75</v>
      </c>
      <c r="G15" s="36">
        <f t="shared" si="0"/>
        <v>0</v>
      </c>
    </row>
    <row r="16" spans="1:7" ht="15.75" thickBot="1">
      <c r="A16" s="63" t="s">
        <v>46</v>
      </c>
      <c r="B16" s="64"/>
      <c r="C16" s="64"/>
      <c r="D16" s="64"/>
      <c r="E16" s="64"/>
      <c r="F16" s="37"/>
      <c r="G16" s="38">
        <f>SUM(G11:G15)</f>
        <v>0</v>
      </c>
    </row>
    <row r="17" spans="1:7" ht="15">
      <c r="A17" s="52" t="s">
        <v>2</v>
      </c>
      <c r="B17" s="14" t="s">
        <v>41</v>
      </c>
      <c r="C17" s="66" t="s">
        <v>47</v>
      </c>
      <c r="D17" s="67"/>
      <c r="E17" s="67"/>
      <c r="F17" s="68"/>
      <c r="G17" s="69"/>
    </row>
    <row r="18" spans="1:7" ht="25.5">
      <c r="A18" s="47" t="s">
        <v>6</v>
      </c>
      <c r="B18" s="51" t="s">
        <v>48</v>
      </c>
      <c r="C18" s="33" t="s">
        <v>22</v>
      </c>
      <c r="D18" s="34" t="s">
        <v>75</v>
      </c>
      <c r="E18" s="44"/>
      <c r="F18" s="35">
        <v>15.620000000000001</v>
      </c>
      <c r="G18" s="36">
        <f t="shared" ref="G18:G20" si="1">E18*F18</f>
        <v>0</v>
      </c>
    </row>
    <row r="19" spans="1:7" ht="25.5">
      <c r="A19" s="47" t="s">
        <v>7</v>
      </c>
      <c r="B19" s="51" t="s">
        <v>48</v>
      </c>
      <c r="C19" s="33" t="s">
        <v>79</v>
      </c>
      <c r="D19" s="34" t="s">
        <v>12</v>
      </c>
      <c r="E19" s="44"/>
      <c r="F19" s="35">
        <v>2052</v>
      </c>
      <c r="G19" s="36">
        <f t="shared" si="1"/>
        <v>0</v>
      </c>
    </row>
    <row r="20" spans="1:7" ht="26.25" thickBot="1">
      <c r="A20" s="47" t="s">
        <v>8</v>
      </c>
      <c r="B20" s="51" t="s">
        <v>50</v>
      </c>
      <c r="C20" s="33" t="s">
        <v>76</v>
      </c>
      <c r="D20" s="34" t="s">
        <v>75</v>
      </c>
      <c r="E20" s="44"/>
      <c r="F20" s="35">
        <v>124.54</v>
      </c>
      <c r="G20" s="36">
        <f t="shared" si="1"/>
        <v>0</v>
      </c>
    </row>
    <row r="21" spans="1:7" ht="15.75" thickBot="1">
      <c r="A21" s="63" t="s">
        <v>51</v>
      </c>
      <c r="B21" s="64"/>
      <c r="C21" s="64"/>
      <c r="D21" s="64"/>
      <c r="E21" s="64"/>
      <c r="F21" s="39"/>
      <c r="G21" s="38">
        <f>SUM(G18:G20)</f>
        <v>0</v>
      </c>
    </row>
    <row r="22" spans="1:7" ht="15">
      <c r="A22" s="16" t="s">
        <v>3</v>
      </c>
      <c r="B22" s="11" t="s">
        <v>52</v>
      </c>
      <c r="C22" s="66" t="s">
        <v>70</v>
      </c>
      <c r="D22" s="67"/>
      <c r="E22" s="67"/>
      <c r="F22" s="68"/>
      <c r="G22" s="69"/>
    </row>
    <row r="23" spans="1:7" ht="24">
      <c r="A23" s="47" t="s">
        <v>9</v>
      </c>
      <c r="B23" s="51" t="s">
        <v>84</v>
      </c>
      <c r="C23" s="15" t="s">
        <v>32</v>
      </c>
      <c r="D23" s="49" t="s">
        <v>43</v>
      </c>
      <c r="E23" s="17"/>
      <c r="F23" s="35">
        <v>2</v>
      </c>
      <c r="G23" s="36">
        <f t="shared" ref="G23:G24" si="2">E23*F23</f>
        <v>0</v>
      </c>
    </row>
    <row r="24" spans="1:7" ht="24.75" thickBot="1">
      <c r="A24" s="47" t="s">
        <v>10</v>
      </c>
      <c r="B24" s="51" t="s">
        <v>84</v>
      </c>
      <c r="C24" s="15" t="s">
        <v>80</v>
      </c>
      <c r="D24" s="49" t="s">
        <v>43</v>
      </c>
      <c r="E24" s="18"/>
      <c r="F24" s="35">
        <v>2</v>
      </c>
      <c r="G24" s="36">
        <f t="shared" si="2"/>
        <v>0</v>
      </c>
    </row>
    <row r="25" spans="1:7" ht="15.75" thickBot="1">
      <c r="A25" s="63" t="s">
        <v>73</v>
      </c>
      <c r="B25" s="64"/>
      <c r="C25" s="64"/>
      <c r="D25" s="64"/>
      <c r="E25" s="64"/>
      <c r="F25" s="39"/>
      <c r="G25" s="38">
        <f>SUM(G23:G24)</f>
        <v>0</v>
      </c>
    </row>
    <row r="26" spans="1:7" ht="15">
      <c r="A26" s="10" t="s">
        <v>4</v>
      </c>
      <c r="B26" s="14" t="s">
        <v>53</v>
      </c>
      <c r="C26" s="66" t="s">
        <v>54</v>
      </c>
      <c r="D26" s="67"/>
      <c r="E26" s="67"/>
      <c r="F26" s="70"/>
      <c r="G26" s="71"/>
    </row>
    <row r="27" spans="1:7" ht="24.75" thickBot="1">
      <c r="A27" s="47" t="s">
        <v>23</v>
      </c>
      <c r="B27" s="51" t="s">
        <v>85</v>
      </c>
      <c r="C27" s="15" t="s">
        <v>26</v>
      </c>
      <c r="D27" s="49" t="s">
        <v>12</v>
      </c>
      <c r="E27" s="13"/>
      <c r="F27" s="45">
        <v>716.8</v>
      </c>
      <c r="G27" s="46">
        <f t="shared" ref="G27" si="3">E27*F27</f>
        <v>0</v>
      </c>
    </row>
    <row r="28" spans="1:7" ht="15.75" thickBot="1">
      <c r="A28" s="63" t="s">
        <v>58</v>
      </c>
      <c r="B28" s="64"/>
      <c r="C28" s="64"/>
      <c r="D28" s="64"/>
      <c r="E28" s="64"/>
      <c r="F28" s="39"/>
      <c r="G28" s="40">
        <f>SUM(G27:G27)</f>
        <v>0</v>
      </c>
    </row>
    <row r="29" spans="1:7" ht="15">
      <c r="A29" s="10" t="s">
        <v>5</v>
      </c>
      <c r="B29" s="11" t="s">
        <v>53</v>
      </c>
      <c r="C29" s="66" t="s">
        <v>59</v>
      </c>
      <c r="D29" s="67"/>
      <c r="E29" s="67"/>
      <c r="F29" s="32"/>
      <c r="G29" s="41"/>
    </row>
    <row r="30" spans="1:7" ht="24">
      <c r="A30" s="27" t="s">
        <v>24</v>
      </c>
      <c r="B30" s="51" t="s">
        <v>60</v>
      </c>
      <c r="C30" s="15" t="s">
        <v>82</v>
      </c>
      <c r="D30" s="49" t="s">
        <v>12</v>
      </c>
      <c r="E30" s="13"/>
      <c r="F30" s="35">
        <v>672</v>
      </c>
      <c r="G30" s="36">
        <f t="shared" ref="G30:G36" si="4">E30*F30</f>
        <v>0</v>
      </c>
    </row>
    <row r="31" spans="1:7" ht="24">
      <c r="A31" s="27" t="s">
        <v>27</v>
      </c>
      <c r="B31" s="51" t="s">
        <v>60</v>
      </c>
      <c r="C31" s="15" t="s">
        <v>81</v>
      </c>
      <c r="D31" s="49" t="s">
        <v>12</v>
      </c>
      <c r="E31" s="13"/>
      <c r="F31" s="35">
        <v>3606.5</v>
      </c>
      <c r="G31" s="36">
        <f t="shared" si="4"/>
        <v>0</v>
      </c>
    </row>
    <row r="32" spans="1:7" ht="36">
      <c r="A32" s="27" t="s">
        <v>28</v>
      </c>
      <c r="B32" s="51" t="s">
        <v>60</v>
      </c>
      <c r="C32" s="15" t="s">
        <v>20</v>
      </c>
      <c r="D32" s="49" t="s">
        <v>12</v>
      </c>
      <c r="E32" s="13"/>
      <c r="F32" s="35">
        <v>1251.8499999999999</v>
      </c>
      <c r="G32" s="36">
        <f t="shared" si="4"/>
        <v>0</v>
      </c>
    </row>
    <row r="33" spans="1:7" ht="36">
      <c r="A33" s="27" t="s">
        <v>29</v>
      </c>
      <c r="B33" s="51" t="s">
        <v>60</v>
      </c>
      <c r="C33" s="15" t="s">
        <v>25</v>
      </c>
      <c r="D33" s="49" t="s">
        <v>12</v>
      </c>
      <c r="E33" s="13"/>
      <c r="F33" s="35">
        <v>1780.4</v>
      </c>
      <c r="G33" s="36">
        <f t="shared" si="4"/>
        <v>0</v>
      </c>
    </row>
    <row r="34" spans="1:7" ht="36">
      <c r="A34" s="27" t="s">
        <v>30</v>
      </c>
      <c r="B34" s="51" t="s">
        <v>60</v>
      </c>
      <c r="C34" s="15" t="s">
        <v>72</v>
      </c>
      <c r="D34" s="49" t="s">
        <v>12</v>
      </c>
      <c r="E34" s="13"/>
      <c r="F34" s="35">
        <v>955.5</v>
      </c>
      <c r="G34" s="36">
        <f t="shared" si="4"/>
        <v>0</v>
      </c>
    </row>
    <row r="35" spans="1:7" ht="36">
      <c r="A35" s="27" t="s">
        <v>33</v>
      </c>
      <c r="B35" s="51" t="s">
        <v>60</v>
      </c>
      <c r="C35" s="15" t="s">
        <v>69</v>
      </c>
      <c r="D35" s="49" t="s">
        <v>12</v>
      </c>
      <c r="E35" s="13"/>
      <c r="F35" s="35">
        <v>768</v>
      </c>
      <c r="G35" s="36">
        <f t="shared" si="4"/>
        <v>0</v>
      </c>
    </row>
    <row r="36" spans="1:7" ht="24.75" thickBot="1">
      <c r="A36" s="27" t="s">
        <v>55</v>
      </c>
      <c r="B36" s="51" t="s">
        <v>60</v>
      </c>
      <c r="C36" s="15" t="s">
        <v>31</v>
      </c>
      <c r="D36" s="49" t="s">
        <v>49</v>
      </c>
      <c r="E36" s="19"/>
      <c r="F36" s="35">
        <v>136.1</v>
      </c>
      <c r="G36" s="36">
        <f t="shared" si="4"/>
        <v>0</v>
      </c>
    </row>
    <row r="37" spans="1:7" ht="15.75" thickBot="1">
      <c r="A37" s="63" t="s">
        <v>61</v>
      </c>
      <c r="B37" s="64"/>
      <c r="C37" s="64"/>
      <c r="D37" s="64"/>
      <c r="E37" s="64"/>
      <c r="F37" s="39"/>
      <c r="G37" s="40">
        <f>SUM(G30:G36)</f>
        <v>0</v>
      </c>
    </row>
    <row r="38" spans="1:7" ht="15">
      <c r="A38" s="10" t="s">
        <v>6</v>
      </c>
      <c r="B38" s="14" t="s">
        <v>62</v>
      </c>
      <c r="C38" s="66" t="s">
        <v>63</v>
      </c>
      <c r="D38" s="67"/>
      <c r="E38" s="67"/>
      <c r="F38" s="68"/>
      <c r="G38" s="69"/>
    </row>
    <row r="39" spans="1:7">
      <c r="A39" s="47" t="s">
        <v>56</v>
      </c>
      <c r="B39" s="51" t="s">
        <v>64</v>
      </c>
      <c r="C39" s="15" t="s">
        <v>14</v>
      </c>
      <c r="D39" s="26" t="s">
        <v>12</v>
      </c>
      <c r="E39" s="17"/>
      <c r="F39" s="35">
        <v>2178.5</v>
      </c>
      <c r="G39" s="36">
        <f t="shared" ref="G39:G40" si="5">E39*F39</f>
        <v>0</v>
      </c>
    </row>
    <row r="40" spans="1:7" ht="15" thickBot="1">
      <c r="A40" s="47" t="s">
        <v>57</v>
      </c>
      <c r="B40" s="51" t="s">
        <v>64</v>
      </c>
      <c r="C40" s="15" t="s">
        <v>71</v>
      </c>
      <c r="D40" s="26" t="s">
        <v>12</v>
      </c>
      <c r="E40" s="17"/>
      <c r="F40" s="35">
        <v>10404</v>
      </c>
      <c r="G40" s="36">
        <f t="shared" si="5"/>
        <v>0</v>
      </c>
    </row>
    <row r="41" spans="1:7" ht="15.75" thickBot="1">
      <c r="A41" s="63" t="s">
        <v>65</v>
      </c>
      <c r="B41" s="64"/>
      <c r="C41" s="64"/>
      <c r="D41" s="64"/>
      <c r="E41" s="64"/>
      <c r="F41" s="28"/>
      <c r="G41" s="38">
        <f>SUM(G39:G40)</f>
        <v>0</v>
      </c>
    </row>
    <row r="42" spans="1:7" ht="16.5" thickBot="1">
      <c r="A42" s="72" t="s">
        <v>66</v>
      </c>
      <c r="B42" s="73"/>
      <c r="C42" s="73"/>
      <c r="D42" s="73"/>
      <c r="E42" s="73"/>
      <c r="F42" s="73"/>
      <c r="G42" s="42">
        <f>G16+G21+G25+G28+G37+G41</f>
        <v>0</v>
      </c>
    </row>
    <row r="43" spans="1:7" ht="16.5" thickBot="1">
      <c r="A43" s="72" t="s">
        <v>67</v>
      </c>
      <c r="B43" s="73"/>
      <c r="C43" s="73"/>
      <c r="D43" s="73"/>
      <c r="E43" s="73"/>
      <c r="F43" s="73"/>
      <c r="G43" s="43">
        <f t="shared" ref="G43" si="6">0.23*G42</f>
        <v>0</v>
      </c>
    </row>
    <row r="44" spans="1:7" ht="16.5" thickBot="1">
      <c r="A44" s="74" t="s">
        <v>68</v>
      </c>
      <c r="B44" s="75"/>
      <c r="C44" s="75"/>
      <c r="D44" s="75"/>
      <c r="E44" s="75"/>
      <c r="F44" s="75"/>
      <c r="G44" s="43">
        <f t="shared" ref="G44" si="7">G42+G43</f>
        <v>0</v>
      </c>
    </row>
    <row r="45" spans="1:7" ht="15.75">
      <c r="A45" s="21"/>
      <c r="B45" s="21"/>
      <c r="C45" s="21"/>
      <c r="D45" s="21"/>
      <c r="E45" s="21"/>
      <c r="F45" s="21"/>
      <c r="G45" s="22"/>
    </row>
  </sheetData>
  <mergeCells count="30">
    <mergeCell ref="A43:F43"/>
    <mergeCell ref="A44:F44"/>
    <mergeCell ref="C29:E29"/>
    <mergeCell ref="A37:E37"/>
    <mergeCell ref="C38:E38"/>
    <mergeCell ref="F38:G38"/>
    <mergeCell ref="A41:E41"/>
    <mergeCell ref="A42:F42"/>
    <mergeCell ref="A28:E28"/>
    <mergeCell ref="C10:E10"/>
    <mergeCell ref="F10:G10"/>
    <mergeCell ref="A16:E16"/>
    <mergeCell ref="C17:E17"/>
    <mergeCell ref="F17:G17"/>
    <mergeCell ref="A21:E21"/>
    <mergeCell ref="C22:E22"/>
    <mergeCell ref="F22:G22"/>
    <mergeCell ref="A25:E25"/>
    <mergeCell ref="C26:E26"/>
    <mergeCell ref="F26:G26"/>
    <mergeCell ref="A1:F1"/>
    <mergeCell ref="A2:F2"/>
    <mergeCell ref="A3:G3"/>
    <mergeCell ref="A4:F4"/>
    <mergeCell ref="A6:A8"/>
    <mergeCell ref="B6:B8"/>
    <mergeCell ref="C6:C8"/>
    <mergeCell ref="D6:D8"/>
    <mergeCell ref="E6:E7"/>
    <mergeCell ref="F6:G6"/>
  </mergeCells>
  <pageMargins left="0.9055118110236221" right="0.11811023622047245" top="0.74803149606299213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 - dr. Nr 0011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Maciek</dc:creator>
  <cp:lastModifiedBy>Maciej Kosewski</cp:lastModifiedBy>
  <cp:lastPrinted>2022-07-05T23:58:48Z</cp:lastPrinted>
  <dcterms:created xsi:type="dcterms:W3CDTF">2015-05-24T14:25:49Z</dcterms:created>
  <dcterms:modified xsi:type="dcterms:W3CDTF">2022-07-06T00:22:57Z</dcterms:modified>
</cp:coreProperties>
</file>